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-ECONOM4\Desktop\работа\на сайт\за 2025\2025\"/>
    </mc:Choice>
  </mc:AlternateContent>
  <bookViews>
    <workbookView xWindow="0" yWindow="0" windowWidth="19200" windowHeight="76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Лист1!$A$1:$I$28</definedName>
  </definedNames>
  <calcPr calcId="162913"/>
</workbook>
</file>

<file path=xl/calcChain.xml><?xml version="1.0" encoding="utf-8"?>
<calcChain xmlns="http://schemas.openxmlformats.org/spreadsheetml/2006/main">
  <c r="B18" i="1" l="1"/>
  <c r="D18" i="1"/>
  <c r="F8" i="1" l="1"/>
  <c r="H8" i="1"/>
  <c r="B20" i="1"/>
  <c r="D8" i="1"/>
  <c r="B8" i="1"/>
  <c r="D6" i="1" l="1"/>
  <c r="B6" i="1"/>
  <c r="H6" i="1" l="1"/>
  <c r="F6" i="1"/>
  <c r="I13" i="1"/>
  <c r="E25" i="1"/>
  <c r="E13" i="1"/>
  <c r="E8" i="1" l="1"/>
  <c r="I12" i="1"/>
  <c r="E12" i="1"/>
  <c r="E24" i="1"/>
  <c r="I8" i="1" l="1"/>
  <c r="E20" i="1"/>
  <c r="E6" i="1"/>
  <c r="E18" i="1"/>
  <c r="I10" i="1"/>
  <c r="E10" i="1"/>
  <c r="E22" i="1"/>
  <c r="I9" i="1"/>
  <c r="E21" i="1"/>
  <c r="E9" i="1"/>
  <c r="I6" i="1" l="1"/>
</calcChain>
</file>

<file path=xl/sharedStrings.xml><?xml version="1.0" encoding="utf-8"?>
<sst xmlns="http://schemas.openxmlformats.org/spreadsheetml/2006/main" count="39" uniqueCount="21">
  <si>
    <t>млн.руб</t>
  </si>
  <si>
    <t>руб.</t>
  </si>
  <si>
    <t>Среднемесячная заработная плата</t>
  </si>
  <si>
    <t>продолжение таблицы</t>
  </si>
  <si>
    <t xml:space="preserve">Фонд оплаты труда </t>
  </si>
  <si>
    <t xml:space="preserve"> чел.</t>
  </si>
  <si>
    <t>чел.</t>
  </si>
  <si>
    <t>Среднесписочная численность работников</t>
  </si>
  <si>
    <t>в % к соотв. периоду  пред. года</t>
  </si>
  <si>
    <r>
      <t>Справочно:</t>
    </r>
    <r>
      <rPr>
        <sz val="10"/>
        <rFont val="Arial Narrow"/>
        <family val="2"/>
        <charset val="204"/>
      </rPr>
      <t xml:space="preserve"> по бюджетникам, финансируемым</t>
    </r>
    <r>
      <rPr>
        <b/>
        <sz val="10"/>
        <rFont val="Arial Narrow"/>
        <family val="2"/>
        <charset val="204"/>
      </rPr>
      <t xml:space="preserve"> из консолидированного (областного и местного) бюджета области</t>
    </r>
  </si>
  <si>
    <r>
      <t>Справочно:</t>
    </r>
    <r>
      <rPr>
        <sz val="10"/>
        <rFont val="Arial Narrow"/>
        <family val="2"/>
        <charset val="204"/>
      </rPr>
      <t xml:space="preserve"> по бюджетникам, финансируемым </t>
    </r>
    <r>
      <rPr>
        <b/>
        <sz val="10"/>
        <rFont val="Arial Narrow"/>
        <family val="2"/>
        <charset val="204"/>
      </rPr>
      <t>из консолидированного (областного и местного) бюджета области</t>
    </r>
  </si>
  <si>
    <t>по полному кругу организаций, всего</t>
  </si>
  <si>
    <t>в том числе:</t>
  </si>
  <si>
    <t xml:space="preserve">   -по крупным и средним организациям</t>
  </si>
  <si>
    <t xml:space="preserve">   -по малым предприятиям</t>
  </si>
  <si>
    <t xml:space="preserve">   -по наемным работникам у индивидуальных предпринимателей</t>
  </si>
  <si>
    <t xml:space="preserve">   -прочие</t>
  </si>
  <si>
    <t xml:space="preserve">   -организации с численностью менее 15 чел. (в основном бюджетники), ранее входившие в состав крупных и средних организаций*</t>
  </si>
  <si>
    <t>январь-декабрь 2024 года</t>
  </si>
  <si>
    <t xml:space="preserve">Показатели для анализа ситуации с занятостью и оплатой труда по  Пильнинскому  муниципальному (городскому) округу </t>
  </si>
  <si>
    <t>январь-декабрь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</si>
</sst>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2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31" zoomScaleNormal="100" zoomScaleSheetLayoutView="100" workbookViewId="0">
      <selection activeCell="B28" sqref="B28:C28"/>
    </sheetView>
  </sheetViews>
  <sheetFormatPr defaultColWidth="82" defaultRowHeight="15.75" x14ac:dyDescent="0.2"/>
  <cols>
    <col min="1" max="1" width="68.140625" style="1" customWidth="1"/>
    <col min="2" max="2" width="8.42578125" style="2" customWidth="1"/>
    <col min="3" max="3" width="10.7109375" style="2" customWidth="1"/>
    <col min="4" max="4" width="8.85546875" style="2" customWidth="1"/>
    <col min="5" max="5" width="10.5703125" style="2" customWidth="1"/>
    <col min="6" max="6" width="8.42578125" style="2" customWidth="1"/>
    <col min="7" max="7" width="10.5703125" style="2" customWidth="1"/>
    <col min="8" max="8" width="8.28515625" style="2" customWidth="1"/>
    <col min="9" max="9" width="10.7109375" style="2" customWidth="1"/>
    <col min="10" max="16384" width="82" style="2"/>
  </cols>
  <sheetData>
    <row r="1" spans="1:10" ht="10.5" customHeight="1" x14ac:dyDescent="0.2">
      <c r="A1" s="4"/>
      <c r="B1" s="6"/>
      <c r="C1" s="6"/>
      <c r="D1" s="22"/>
      <c r="E1" s="22"/>
      <c r="F1" s="22"/>
      <c r="G1" s="22"/>
      <c r="H1" s="22"/>
      <c r="I1" s="22"/>
    </row>
    <row r="2" spans="1:10" ht="19.5" customHeight="1" x14ac:dyDescent="0.2">
      <c r="A2" s="25" t="s">
        <v>19</v>
      </c>
      <c r="B2" s="25"/>
      <c r="C2" s="25"/>
      <c r="D2" s="25"/>
      <c r="E2" s="25"/>
      <c r="F2" s="25"/>
      <c r="G2" s="25"/>
      <c r="H2" s="25"/>
      <c r="I2" s="25"/>
    </row>
    <row r="3" spans="1:10" ht="14.25" customHeight="1" x14ac:dyDescent="0.2">
      <c r="A3" s="29"/>
      <c r="B3" s="20" t="s">
        <v>4</v>
      </c>
      <c r="C3" s="20"/>
      <c r="D3" s="20"/>
      <c r="E3" s="20"/>
      <c r="F3" s="20" t="s">
        <v>2</v>
      </c>
      <c r="G3" s="20"/>
      <c r="H3" s="20"/>
      <c r="I3" s="20"/>
    </row>
    <row r="4" spans="1:10" ht="26.25" customHeight="1" x14ac:dyDescent="0.2">
      <c r="A4" s="29"/>
      <c r="B4" s="23" t="s">
        <v>18</v>
      </c>
      <c r="C4" s="23"/>
      <c r="D4" s="23" t="s">
        <v>20</v>
      </c>
      <c r="E4" s="23"/>
      <c r="F4" s="23" t="s">
        <v>18</v>
      </c>
      <c r="G4" s="23"/>
      <c r="H4" s="23" t="s">
        <v>20</v>
      </c>
      <c r="I4" s="23"/>
    </row>
    <row r="5" spans="1:10" ht="38.25" customHeight="1" x14ac:dyDescent="0.2">
      <c r="A5" s="29"/>
      <c r="B5" s="8" t="s">
        <v>0</v>
      </c>
      <c r="C5" s="8" t="s">
        <v>8</v>
      </c>
      <c r="D5" s="8" t="s">
        <v>0</v>
      </c>
      <c r="E5" s="8" t="s">
        <v>8</v>
      </c>
      <c r="F5" s="8" t="s">
        <v>1</v>
      </c>
      <c r="G5" s="8" t="s">
        <v>8</v>
      </c>
      <c r="H5" s="8" t="s">
        <v>1</v>
      </c>
      <c r="I5" s="8" t="s">
        <v>8</v>
      </c>
    </row>
    <row r="6" spans="1:10" ht="14.25" customHeight="1" x14ac:dyDescent="0.2">
      <c r="A6" s="7" t="s">
        <v>11</v>
      </c>
      <c r="B6" s="14">
        <f>B8+B9+B10+B12</f>
        <v>2405.9715000000001</v>
      </c>
      <c r="C6" s="14">
        <v>80.33</v>
      </c>
      <c r="D6" s="14">
        <f>D8+D9+D10+D12</f>
        <v>2710.634</v>
      </c>
      <c r="E6" s="14">
        <f>D6/B6*100</f>
        <v>112.66276429292699</v>
      </c>
      <c r="F6" s="14">
        <f>B6/B18/12*1000000</f>
        <v>47714.694872215914</v>
      </c>
      <c r="G6" s="14">
        <v>98.22</v>
      </c>
      <c r="H6" s="17">
        <f>D6/D18/12*1000000</f>
        <v>54496.322459135321</v>
      </c>
      <c r="I6" s="14">
        <f>H6/F6*100</f>
        <v>114.21287007091043</v>
      </c>
    </row>
    <row r="7" spans="1:10" ht="14.25" customHeight="1" x14ac:dyDescent="0.2">
      <c r="A7" s="7" t="s">
        <v>12</v>
      </c>
      <c r="B7" s="14"/>
      <c r="C7" s="14"/>
      <c r="D7" s="14"/>
      <c r="E7" s="14"/>
      <c r="F7" s="14"/>
      <c r="G7" s="14"/>
      <c r="H7" s="17"/>
      <c r="I7" s="17"/>
    </row>
    <row r="8" spans="1:10" ht="14.25" customHeight="1" x14ac:dyDescent="0.2">
      <c r="A8" s="7" t="s">
        <v>13</v>
      </c>
      <c r="B8" s="14">
        <f>1651.8455+19.7+7.4</f>
        <v>1678.9455</v>
      </c>
      <c r="C8" s="14">
        <v>71.78</v>
      </c>
      <c r="D8" s="14">
        <f>1839.2355+0.23</f>
        <v>1839.4655</v>
      </c>
      <c r="E8" s="14">
        <f>D8/B8*100</f>
        <v>109.56076299081774</v>
      </c>
      <c r="F8" s="14">
        <f>B8/B20/12*1000000</f>
        <v>50436.959264599849</v>
      </c>
      <c r="G8" s="14">
        <v>92.57</v>
      </c>
      <c r="H8" s="17">
        <f>D8/D20/12*1000000</f>
        <v>56689.641888560152</v>
      </c>
      <c r="I8" s="14">
        <f>H8/F8*100</f>
        <v>112.39702534634928</v>
      </c>
    </row>
    <row r="9" spans="1:10" ht="14.25" customHeight="1" x14ac:dyDescent="0.2">
      <c r="A9" s="7" t="s">
        <v>14</v>
      </c>
      <c r="B9" s="14">
        <v>615.01</v>
      </c>
      <c r="C9" s="14">
        <v>114.83</v>
      </c>
      <c r="D9" s="14">
        <v>738.7</v>
      </c>
      <c r="E9" s="14">
        <f>D9/B9*100</f>
        <v>120.1118680997057</v>
      </c>
      <c r="F9" s="14">
        <v>44527.22</v>
      </c>
      <c r="G9" s="14">
        <v>120.61</v>
      </c>
      <c r="H9" s="17">
        <v>53480.23</v>
      </c>
      <c r="I9" s="14">
        <f>H9/F9*100</f>
        <v>120.10682454462686</v>
      </c>
    </row>
    <row r="10" spans="1:10" ht="14.25" customHeight="1" x14ac:dyDescent="0.2">
      <c r="A10" s="7" t="s">
        <v>15</v>
      </c>
      <c r="B10" s="14">
        <v>39.076999999999998</v>
      </c>
      <c r="C10" s="14">
        <v>117.7</v>
      </c>
      <c r="D10" s="14">
        <v>47.4</v>
      </c>
      <c r="E10" s="14">
        <f>D10/B10*100</f>
        <v>121.29897382091768</v>
      </c>
      <c r="F10" s="14">
        <v>24064.560000000001</v>
      </c>
      <c r="G10" s="14">
        <v>134.82</v>
      </c>
      <c r="H10" s="17">
        <v>28419.17</v>
      </c>
      <c r="I10" s="14">
        <f>H10/F10*100</f>
        <v>118.09553135399109</v>
      </c>
    </row>
    <row r="11" spans="1:10" ht="12.75" customHeight="1" x14ac:dyDescent="0.2">
      <c r="A11" s="7" t="s">
        <v>16</v>
      </c>
      <c r="B11" s="14"/>
      <c r="C11" s="14"/>
      <c r="D11" s="14"/>
      <c r="E11" s="14"/>
      <c r="F11" s="14"/>
      <c r="G11" s="14"/>
      <c r="H11" s="17"/>
      <c r="I11" s="17"/>
    </row>
    <row r="12" spans="1:10" ht="24.75" customHeight="1" x14ac:dyDescent="0.2">
      <c r="A12" s="30" t="s">
        <v>17</v>
      </c>
      <c r="B12" s="14">
        <v>72.938999999999993</v>
      </c>
      <c r="C12" s="14">
        <v>83.4</v>
      </c>
      <c r="D12" s="14">
        <v>85.0685</v>
      </c>
      <c r="E12" s="14">
        <f>D12/B12*100</f>
        <v>116.62964943308793</v>
      </c>
      <c r="F12" s="14">
        <v>56462.1</v>
      </c>
      <c r="G12" s="14">
        <v>152.52000000000001</v>
      </c>
      <c r="H12" s="14">
        <v>63575</v>
      </c>
      <c r="I12" s="14">
        <f>H12/F12*100</f>
        <v>112.59765400153377</v>
      </c>
    </row>
    <row r="13" spans="1:10" s="12" customFormat="1" ht="24" customHeight="1" x14ac:dyDescent="0.2">
      <c r="A13" s="11" t="s">
        <v>9</v>
      </c>
      <c r="B13" s="14">
        <v>902.23760000000004</v>
      </c>
      <c r="C13" s="14">
        <v>114.28</v>
      </c>
      <c r="D13" s="14">
        <v>981.07460000000003</v>
      </c>
      <c r="E13" s="14">
        <f>D13/B13*100</f>
        <v>108.73794220059105</v>
      </c>
      <c r="F13" s="14">
        <v>44541.48</v>
      </c>
      <c r="G13" s="14">
        <v>115.8</v>
      </c>
      <c r="H13" s="17">
        <v>48705.58</v>
      </c>
      <c r="I13" s="14">
        <f>H13/F13*100</f>
        <v>109.34881373497242</v>
      </c>
    </row>
    <row r="14" spans="1:10" ht="12" customHeight="1" x14ac:dyDescent="0.2">
      <c r="A14" s="9"/>
      <c r="B14" s="18"/>
      <c r="C14" s="18"/>
      <c r="D14" s="15"/>
      <c r="E14" s="15" t="s">
        <v>3</v>
      </c>
      <c r="F14" s="18"/>
      <c r="G14" s="18"/>
      <c r="H14" s="18"/>
      <c r="I14" s="18"/>
      <c r="J14" s="10"/>
    </row>
    <row r="15" spans="1:10" ht="12.75" customHeight="1" x14ac:dyDescent="0.2">
      <c r="A15" s="29"/>
      <c r="B15" s="26" t="s">
        <v>7</v>
      </c>
      <c r="C15" s="27"/>
      <c r="D15" s="27"/>
      <c r="E15" s="28"/>
      <c r="F15" s="18"/>
      <c r="G15" s="16"/>
      <c r="H15" s="16"/>
      <c r="I15" s="16"/>
      <c r="J15" s="10"/>
    </row>
    <row r="16" spans="1:10" ht="28.5" customHeight="1" x14ac:dyDescent="0.2">
      <c r="A16" s="29"/>
      <c r="B16" s="19" t="s">
        <v>18</v>
      </c>
      <c r="C16" s="19"/>
      <c r="D16" s="19" t="s">
        <v>20</v>
      </c>
      <c r="E16" s="19"/>
      <c r="F16" s="18"/>
      <c r="G16" s="16"/>
      <c r="H16" s="16"/>
      <c r="I16" s="16"/>
      <c r="J16" s="10"/>
    </row>
    <row r="17" spans="1:10" ht="37.5" customHeight="1" x14ac:dyDescent="0.2">
      <c r="A17" s="29"/>
      <c r="B17" s="17" t="s">
        <v>5</v>
      </c>
      <c r="C17" s="17" t="s">
        <v>8</v>
      </c>
      <c r="D17" s="17" t="s">
        <v>6</v>
      </c>
      <c r="E17" s="17" t="s">
        <v>8</v>
      </c>
      <c r="F17" s="18"/>
      <c r="G17" s="16"/>
      <c r="H17" s="16"/>
      <c r="I17" s="16"/>
      <c r="J17" s="10"/>
    </row>
    <row r="18" spans="1:10" ht="13.5" customHeight="1" x14ac:dyDescent="0.2">
      <c r="A18" s="7" t="s">
        <v>11</v>
      </c>
      <c r="B18" s="14">
        <f>B20+B21+B22+B24</f>
        <v>4202.01</v>
      </c>
      <c r="C18" s="14">
        <v>81.78</v>
      </c>
      <c r="D18" s="14">
        <f>D20+D21+D22+D24</f>
        <v>4144.9799999999996</v>
      </c>
      <c r="E18" s="14">
        <f>D18/B18*100</f>
        <v>98.642792377933404</v>
      </c>
      <c r="F18" s="18"/>
      <c r="G18" s="16"/>
      <c r="H18" s="16"/>
      <c r="I18" s="16"/>
      <c r="J18" s="10"/>
    </row>
    <row r="19" spans="1:10" ht="13.5" customHeight="1" x14ac:dyDescent="0.2">
      <c r="A19" s="7" t="s">
        <v>12</v>
      </c>
      <c r="B19" s="14"/>
      <c r="C19" s="14"/>
      <c r="D19" s="14"/>
      <c r="E19" s="14"/>
      <c r="F19" s="18"/>
      <c r="G19" s="16"/>
      <c r="H19" s="16"/>
      <c r="I19" s="16"/>
    </row>
    <row r="20" spans="1:10" ht="13.5" customHeight="1" x14ac:dyDescent="0.2">
      <c r="A20" s="7" t="s">
        <v>13</v>
      </c>
      <c r="B20" s="14">
        <f>2745+19+10</f>
        <v>2774</v>
      </c>
      <c r="C20" s="14">
        <v>77.540000000000006</v>
      </c>
      <c r="D20" s="14">
        <v>2704</v>
      </c>
      <c r="E20" s="14">
        <f>D20/B20*100</f>
        <v>97.476568132660418</v>
      </c>
      <c r="F20" s="18"/>
      <c r="G20" s="16"/>
      <c r="H20" s="16"/>
      <c r="I20" s="16"/>
    </row>
    <row r="21" spans="1:10" ht="13.5" customHeight="1" x14ac:dyDescent="0.2">
      <c r="A21" s="7" t="s">
        <v>14</v>
      </c>
      <c r="B21" s="14">
        <v>1151</v>
      </c>
      <c r="C21" s="14">
        <v>95.2</v>
      </c>
      <c r="D21" s="14">
        <v>1151</v>
      </c>
      <c r="E21" s="14">
        <f>D21/B21*100</f>
        <v>100</v>
      </c>
      <c r="F21" s="18"/>
      <c r="G21" s="16"/>
      <c r="H21" s="16"/>
      <c r="I21" s="16"/>
    </row>
    <row r="22" spans="1:10" ht="13.5" customHeight="1" x14ac:dyDescent="0.2">
      <c r="A22" s="7" t="s">
        <v>15</v>
      </c>
      <c r="B22" s="14">
        <v>135.32</v>
      </c>
      <c r="C22" s="14">
        <v>87.3</v>
      </c>
      <c r="D22" s="14">
        <v>139</v>
      </c>
      <c r="E22" s="14">
        <f>D22/B22*100</f>
        <v>102.71947975169968</v>
      </c>
      <c r="F22" s="18"/>
      <c r="G22" s="16"/>
      <c r="H22" s="16"/>
      <c r="I22" s="16"/>
    </row>
    <row r="23" spans="1:10" ht="12" customHeight="1" x14ac:dyDescent="0.2">
      <c r="A23" s="7" t="s">
        <v>16</v>
      </c>
      <c r="B23" s="14"/>
      <c r="C23" s="14"/>
      <c r="D23" s="14"/>
      <c r="E23" s="14"/>
      <c r="F23" s="18"/>
      <c r="G23" s="16"/>
      <c r="H23" s="16"/>
      <c r="I23" s="16"/>
    </row>
    <row r="24" spans="1:10" ht="25.5" customHeight="1" x14ac:dyDescent="0.2">
      <c r="A24" s="30" t="s">
        <v>17</v>
      </c>
      <c r="B24" s="14">
        <v>141.69</v>
      </c>
      <c r="C24" s="14">
        <v>71.97</v>
      </c>
      <c r="D24" s="14">
        <v>150.97999999999999</v>
      </c>
      <c r="E24" s="14">
        <f>D24/B24*100</f>
        <v>106.55656715364528</v>
      </c>
      <c r="F24" s="18"/>
      <c r="G24" s="16"/>
      <c r="H24" s="16"/>
      <c r="I24" s="16"/>
    </row>
    <row r="25" spans="1:10" ht="25.5" customHeight="1" x14ac:dyDescent="0.2">
      <c r="A25" s="11" t="s">
        <v>10</v>
      </c>
      <c r="B25" s="14">
        <v>1688.01</v>
      </c>
      <c r="C25" s="14">
        <v>98.68</v>
      </c>
      <c r="D25" s="14">
        <v>1678.58</v>
      </c>
      <c r="E25" s="14">
        <f>D25/B25*100</f>
        <v>99.441354020414565</v>
      </c>
      <c r="F25" s="18"/>
      <c r="G25" s="16"/>
      <c r="H25" s="16"/>
      <c r="I25" s="16"/>
    </row>
    <row r="26" spans="1:10" ht="16.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</row>
    <row r="27" spans="1:10" ht="15.75" customHeight="1" x14ac:dyDescent="0.2">
      <c r="A27" s="31"/>
      <c r="B27" s="32"/>
      <c r="C27" s="32"/>
      <c r="D27" s="32"/>
      <c r="E27" s="32"/>
      <c r="F27" s="32"/>
      <c r="G27" s="32"/>
      <c r="H27" s="32"/>
      <c r="I27" s="32"/>
    </row>
    <row r="28" spans="1:10" ht="12.75" customHeight="1" x14ac:dyDescent="0.2">
      <c r="A28" s="13"/>
      <c r="B28" s="33"/>
      <c r="C28" s="33"/>
      <c r="D28" s="4"/>
      <c r="E28" s="21"/>
      <c r="F28" s="21"/>
      <c r="G28" s="5"/>
      <c r="H28" s="5"/>
      <c r="I28" s="5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</sheetData>
  <mergeCells count="16">
    <mergeCell ref="D1:I1"/>
    <mergeCell ref="H4:I4"/>
    <mergeCell ref="D16:E16"/>
    <mergeCell ref="B4:C4"/>
    <mergeCell ref="A26:I26"/>
    <mergeCell ref="A2:I2"/>
    <mergeCell ref="F3:I3"/>
    <mergeCell ref="B15:E15"/>
    <mergeCell ref="F4:G4"/>
    <mergeCell ref="D4:E4"/>
    <mergeCell ref="A15:A17"/>
    <mergeCell ref="A3:A5"/>
    <mergeCell ref="B16:C16"/>
    <mergeCell ref="B3:E3"/>
    <mergeCell ref="E28:F28"/>
    <mergeCell ref="A27:I27"/>
  </mergeCells>
  <phoneticPr fontId="0" type="noConversion"/>
  <printOptions horizontalCentered="1"/>
  <pageMargins left="0.19685039370078741" right="0.19685039370078741" top="0.11811023622047245" bottom="0.11811023622047245" header="0.11811023622047245" footer="0.11811023622047245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ADM-ECONOM4</cp:lastModifiedBy>
  <cp:lastPrinted>2026-03-12T10:20:30Z</cp:lastPrinted>
  <dcterms:created xsi:type="dcterms:W3CDTF">1996-10-08T23:32:33Z</dcterms:created>
  <dcterms:modified xsi:type="dcterms:W3CDTF">2026-03-17T06:04:24Z</dcterms:modified>
</cp:coreProperties>
</file>